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2" windowWidth="22512" windowHeight="10308" activeTab="0"/>
  </bookViews>
  <sheets>
    <sheet name="Tabelle1" sheetId="1" r:id="rId1"/>
    <sheet name="Tabelle2" sheetId="2" r:id="rId2"/>
    <sheet name="Tabelle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<sst xmlns="http://schemas.openxmlformats.org/spreadsheetml/2006/main" count="10" uniqueCount="10">
  <si>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Verbrauch</t>
  </si>
  <si>
    <t>in Öl</t>
  </si>
  <si>
    <t>in Pellets</t>
  </si>
  <si>
    <t>Kosten</t>
  </si>
  <si>
    <t>CO2</t>
  </si>
  <si>
    <t>Preissteigerung</t>
  </si>
  <si>
    <t>Summe</t>
  </si>
  <si>
    <t>Abfallholz</t>
  </si>
  <si>
    <t>CO2-Preis</t>
  </si>
  <si>
    <t>in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</si>
</sst>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164" formatCode="0.00\ &quot;Ct/kWh&quot;"/>
    <numFmt numFmtId="165" formatCode="General\ &quot;l&quot;"/>
    <numFmt numFmtId="166" formatCode="General\ &quot;kg&quot;"/>
    <numFmt numFmtId="167" formatCode="General\ &quot;€/to&quot;"/>
    <numFmt numFmtId="168" formatCode="General\ &quot;kg/kWh&quot;"/>
    <numFmt numFmtId="169" formatCode="General\ &quot;to&quot;"/>
    <numFmt numFmtId="170" formatCode="General\ &quot;kWh&quot;"/>
    <numFmt numFmtId="171" formatCode="General\ &quot;m³&quot;"/>
    <numFmt numFmtId="172" formatCode="0.0%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medium">
        <color theme="6" tint="-0.24997000396251678"/>
      </left>
      <right style="medium">
        <color theme="6" tint="-0.24997000396251678"/>
      </right>
      <top/>
      <bottom/>
    </border>
    <border>
      <left style="medium">
        <color theme="6" tint="-0.24997000396251678"/>
      </left>
      <right style="medium">
        <color theme="6" tint="-0.24997000396251678"/>
      </right>
      <top/>
      <bottom style="medium">
        <color theme="6" tint="-0.24997000396251678"/>
      </bottom>
    </border>
    <border>
      <left style="medium">
        <color theme="6" tint="-0.24997000396251678"/>
      </left>
      <right style="medium">
        <color theme="6" tint="-0.24997000396251678"/>
      </right>
      <top style="medium">
        <color theme="6" tint="-0.24997000396251678"/>
      </top>
      <bottom/>
    </border>
    <border>
      <left style="medium">
        <color theme="5" tint="-0.24993999302387238"/>
      </left>
      <right style="medium">
        <color theme="5" tint="-0.24993999302387238"/>
      </right>
      <top/>
      <bottom/>
    </border>
    <border>
      <left style="medium">
        <color theme="5" tint="-0.24993999302387238"/>
      </left>
      <right style="medium">
        <color theme="5" tint="-0.24993999302387238"/>
      </right>
      <top/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/>
    <xf numFmtId="0" fontId="0" fillId="0" borderId="0" xfId="0" applyBorder="1"/>
    <xf numFmtId="167" fontId="0" fillId="0" borderId="0" xfId="0" applyNumberFormat="1" applyBorder="1"/>
    <xf numFmtId="167" fontId="2" fillId="0" borderId="0" xfId="0" applyNumberFormat="1" applyFont="1" applyBorder="1"/>
    <xf numFmtId="0" fontId="3" fillId="2" borderId="0" xfId="0" applyFont="1" applyFill="1" applyBorder="1"/>
    <xf numFmtId="168" fontId="0" fillId="0" borderId="1" xfId="0" applyNumberFormat="1" applyBorder="1"/>
    <xf numFmtId="169" fontId="0" fillId="0" borderId="1" xfId="0" applyNumberFormat="1" applyBorder="1"/>
    <xf numFmtId="164" fontId="0" fillId="0" borderId="1" xfId="0" applyNumberFormat="1" applyBorder="1"/>
    <xf numFmtId="44" fontId="0" fillId="0" borderId="1" xfId="20" applyFont="1" applyBorder="1"/>
    <xf numFmtId="44" fontId="0" fillId="0" borderId="1" xfId="0" applyNumberFormat="1" applyBorder="1"/>
    <xf numFmtId="0" fontId="0" fillId="0" borderId="1" xfId="0" applyBorder="1"/>
    <xf numFmtId="44" fontId="3" fillId="2" borderId="2" xfId="0" applyNumberFormat="1" applyFont="1" applyFill="1" applyBorder="1"/>
    <xf numFmtId="0" fontId="3" fillId="0" borderId="0" xfId="0" applyFont="1" applyBorder="1"/>
    <xf numFmtId="0" fontId="3" fillId="0" borderId="3" xfId="0" applyFont="1" applyBorder="1"/>
    <xf numFmtId="166" fontId="0" fillId="0" borderId="1" xfId="0" applyNumberFormat="1" applyBorder="1"/>
    <xf numFmtId="10" fontId="0" fillId="0" borderId="1" xfId="0" applyNumberFormat="1" applyBorder="1"/>
    <xf numFmtId="165" fontId="5" fillId="0" borderId="4" xfId="0" applyNumberFormat="1" applyFont="1" applyBorder="1"/>
    <xf numFmtId="168" fontId="5" fillId="0" borderId="4" xfId="0" applyNumberFormat="1" applyFont="1" applyBorder="1"/>
    <xf numFmtId="169" fontId="5" fillId="0" borderId="4" xfId="0" applyNumberFormat="1" applyFont="1" applyBorder="1"/>
    <xf numFmtId="164" fontId="5" fillId="0" borderId="4" xfId="0" applyNumberFormat="1" applyFont="1" applyBorder="1"/>
    <xf numFmtId="44" fontId="5" fillId="0" borderId="4" xfId="20" applyFont="1" applyBorder="1"/>
    <xf numFmtId="44" fontId="5" fillId="0" borderId="4" xfId="0" applyNumberFormat="1" applyFont="1" applyBorder="1"/>
    <xf numFmtId="0" fontId="5" fillId="0" borderId="4" xfId="0" applyFont="1" applyBorder="1"/>
    <xf numFmtId="44" fontId="4" fillId="2" borderId="5" xfId="0" applyNumberFormat="1" applyFont="1" applyFill="1" applyBorder="1"/>
    <xf numFmtId="0" fontId="4" fillId="0" borderId="6" xfId="0" applyFont="1" applyBorder="1"/>
    <xf numFmtId="170" fontId="0" fillId="0" borderId="0" xfId="0" applyNumberFormat="1"/>
    <xf numFmtId="171" fontId="0" fillId="0" borderId="1" xfId="0" applyNumberFormat="1" applyBorder="1"/>
    <xf numFmtId="172" fontId="5" fillId="0" borderId="4" xfId="0" applyNumberFormat="1" applyFont="1" applyBorder="1"/>
    <xf numFmtId="0" fontId="4" fillId="0" borderId="0" xfId="0" applyFont="1" applyBorder="1"/>
    <xf numFmtId="165" fontId="5" fillId="0" borderId="0" xfId="0" applyNumberFormat="1" applyFont="1" applyBorder="1"/>
    <xf numFmtId="168" fontId="5" fillId="0" borderId="0" xfId="0" applyNumberFormat="1" applyFont="1" applyBorder="1"/>
    <xf numFmtId="169" fontId="5" fillId="0" borderId="0" xfId="0" applyNumberFormat="1" applyFont="1" applyBorder="1"/>
    <xf numFmtId="172" fontId="5" fillId="0" borderId="0" xfId="0" applyNumberFormat="1" applyFont="1" applyBorder="1"/>
    <xf numFmtId="164" fontId="5" fillId="0" borderId="0" xfId="0" applyNumberFormat="1" applyFont="1" applyBorder="1"/>
    <xf numFmtId="44" fontId="5" fillId="0" borderId="0" xfId="20" applyFont="1" applyBorder="1"/>
    <xf numFmtId="44" fontId="5" fillId="0" borderId="0" xfId="0" applyNumberFormat="1" applyFont="1" applyBorder="1"/>
    <xf numFmtId="0" fontId="5" fillId="0" borderId="0" xfId="0" applyFont="1" applyBorder="1"/>
    <xf numFmtId="44" fontId="4" fillId="2" borderId="0" xfId="0" applyNumberFormat="1" applyFont="1" applyFill="1" applyBorder="1"/>
    <xf numFmtId="166" fontId="0" fillId="0" borderId="0" xfId="0" applyNumberFormat="1" applyBorder="1"/>
    <xf numFmtId="168" fontId="0" fillId="0" borderId="0" xfId="0" applyNumberFormat="1" applyBorder="1"/>
    <xf numFmtId="169" fontId="0" fillId="0" borderId="0" xfId="0" applyNumberFormat="1" applyBorder="1"/>
    <xf numFmtId="10" fontId="0" fillId="0" borderId="0" xfId="0" applyNumberFormat="1" applyBorder="1"/>
    <xf numFmtId="164" fontId="0" fillId="0" borderId="0" xfId="0" applyNumberFormat="1" applyBorder="1"/>
    <xf numFmtId="44" fontId="0" fillId="0" borderId="0" xfId="20" applyFont="1" applyBorder="1"/>
    <xf numFmtId="44" fontId="0" fillId="0" borderId="0" xfId="0" applyNumberFormat="1" applyBorder="1"/>
    <xf numFmtId="44" fontId="3" fillId="2" borderId="0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 topLeftCell="B1">
      <selection activeCell="B1" sqref="B1:K20"/>
    </sheetView>
  </sheetViews>
  <sheetFormatPr defaultColWidth="11.421875" defaultRowHeight="15"/>
  <cols>
    <col min="4" max="6" width="16.57421875" style="0" customWidth="1"/>
    <col min="7" max="7" width="10.8515625" style="0" customWidth="1"/>
    <col min="8" max="10" width="16.57421875" style="0" customWidth="1"/>
    <col min="11" max="11" width="13.7109375" style="0" customWidth="1"/>
  </cols>
  <sheetData>
    <row r="1" spans="3:11" ht="15">
      <c r="C1" s="2"/>
      <c r="D1" s="25" t="s">
        <v>1</v>
      </c>
      <c r="E1" s="25"/>
      <c r="F1" s="29"/>
      <c r="G1" s="13"/>
      <c r="H1" s="14" t="s">
        <v>2</v>
      </c>
      <c r="I1" s="13"/>
      <c r="J1" s="13"/>
      <c r="K1" s="14" t="s">
        <v>9</v>
      </c>
    </row>
    <row r="2" spans="1:11" ht="15">
      <c r="A2" t="s">
        <v>0</v>
      </c>
      <c r="B2" s="26">
        <v>25000</v>
      </c>
      <c r="C2" s="2"/>
      <c r="D2" s="17">
        <f>ROUND(B2/9.8,2)</f>
        <v>2551.02</v>
      </c>
      <c r="E2" s="17">
        <f>ROUND(B2/9.8,2)</f>
        <v>2551.02</v>
      </c>
      <c r="F2" s="30"/>
      <c r="G2" s="2"/>
      <c r="H2" s="15">
        <f>ROUND(B2/4.8,2)</f>
        <v>5208.33</v>
      </c>
      <c r="I2" s="15">
        <f>ROUND(C2/4.8,2)</f>
        <v>0</v>
      </c>
      <c r="J2" s="39"/>
      <c r="K2" s="27">
        <f>ROUND(B2/10.1,2)</f>
        <v>2475.25</v>
      </c>
    </row>
    <row r="3" spans="1:11" ht="15">
      <c r="A3" t="s">
        <v>4</v>
      </c>
      <c r="C3" s="2"/>
      <c r="D3" s="18">
        <v>0.266</v>
      </c>
      <c r="E3" s="18">
        <v>0.266</v>
      </c>
      <c r="F3" s="31"/>
      <c r="G3" s="2" t="s">
        <v>7</v>
      </c>
      <c r="H3" s="6">
        <v>0.006</v>
      </c>
      <c r="I3" s="6">
        <v>0.006</v>
      </c>
      <c r="J3" s="40"/>
      <c r="K3" s="6">
        <v>0.202</v>
      </c>
    </row>
    <row r="4" spans="3:11" ht="15">
      <c r="C4" s="2"/>
      <c r="D4" s="19">
        <f>B2*D3/1000</f>
        <v>6.65</v>
      </c>
      <c r="E4" s="19">
        <f>B2*E3/1000</f>
        <v>6.65</v>
      </c>
      <c r="F4" s="32"/>
      <c r="G4" s="2"/>
      <c r="H4" s="7">
        <f>B2*H3/1000</f>
        <v>0.15</v>
      </c>
      <c r="I4" s="7">
        <f>B2*I3/1000</f>
        <v>0.15</v>
      </c>
      <c r="J4" s="41"/>
      <c r="K4" s="7">
        <f>B2*K3/1000</f>
        <v>5.05</v>
      </c>
    </row>
    <row r="5" spans="3:11" ht="15">
      <c r="C5" s="2"/>
      <c r="D5" s="19"/>
      <c r="E5" s="19"/>
      <c r="F5" s="32"/>
      <c r="G5" s="2"/>
      <c r="H5" s="11"/>
      <c r="I5" s="11"/>
      <c r="J5" s="2"/>
      <c r="K5" s="11"/>
    </row>
    <row r="6" spans="1:12" ht="15">
      <c r="A6" t="s">
        <v>5</v>
      </c>
      <c r="C6" s="2"/>
      <c r="D6" s="28">
        <v>0.015</v>
      </c>
      <c r="E6" s="28">
        <v>0.055</v>
      </c>
      <c r="F6" s="33"/>
      <c r="G6" s="2"/>
      <c r="H6" s="16">
        <v>0.017</v>
      </c>
      <c r="I6" s="16">
        <v>0.03</v>
      </c>
      <c r="J6" s="42"/>
      <c r="K6" s="16">
        <v>0.02</v>
      </c>
      <c r="L6" s="2"/>
    </row>
    <row r="7" spans="3:11" ht="15">
      <c r="C7" s="2" t="s">
        <v>8</v>
      </c>
      <c r="D7" s="20">
        <v>6.57</v>
      </c>
      <c r="E7" s="20">
        <v>6.57</v>
      </c>
      <c r="F7" s="34"/>
      <c r="G7" s="2"/>
      <c r="H7" s="8">
        <v>4.84</v>
      </c>
      <c r="I7" s="8">
        <v>4.84</v>
      </c>
      <c r="J7" s="43"/>
      <c r="K7" s="8">
        <v>6.27</v>
      </c>
    </row>
    <row r="8" spans="1:11" ht="15">
      <c r="A8" t="s">
        <v>3</v>
      </c>
      <c r="B8">
        <v>2019</v>
      </c>
      <c r="C8" s="2"/>
      <c r="D8" s="21">
        <f>B2*D7/100</f>
        <v>1642.5</v>
      </c>
      <c r="E8" s="21">
        <f>B2*E7/100</f>
        <v>1642.5</v>
      </c>
      <c r="F8" s="35"/>
      <c r="G8" s="2"/>
      <c r="H8" s="9">
        <f>B2*H7/100</f>
        <v>1210</v>
      </c>
      <c r="I8" s="9">
        <f>B2*I7/100</f>
        <v>1210</v>
      </c>
      <c r="J8" s="44"/>
      <c r="K8" s="9">
        <f>B2*K7/100</f>
        <v>1567.5</v>
      </c>
    </row>
    <row r="9" spans="2:11" ht="15">
      <c r="B9">
        <v>2020</v>
      </c>
      <c r="C9" s="2"/>
      <c r="D9" s="22">
        <f>D8+D8*$D$6</f>
        <v>1667.1375</v>
      </c>
      <c r="E9" s="22">
        <f>E8+E8*$E$6</f>
        <v>1732.8375</v>
      </c>
      <c r="F9" s="36"/>
      <c r="G9" s="2"/>
      <c r="H9" s="10">
        <f>H8+H8*$H$6</f>
        <v>1230.57</v>
      </c>
      <c r="I9" s="10">
        <f>I8+I8*$I$6</f>
        <v>1246.3</v>
      </c>
      <c r="J9" s="45"/>
      <c r="K9" s="10">
        <f>K8+K8*$K$6</f>
        <v>1598.85</v>
      </c>
    </row>
    <row r="10" spans="2:11" ht="15">
      <c r="B10">
        <v>2021</v>
      </c>
      <c r="C10" s="3">
        <v>10</v>
      </c>
      <c r="D10" s="22">
        <f>D9+D9*$D$6+C10*$D$4</f>
        <v>1758.6445625000001</v>
      </c>
      <c r="E10" s="22">
        <f>E9+E9*$E$6+C10*$E$4</f>
        <v>1894.6435625000001</v>
      </c>
      <c r="F10" s="36"/>
      <c r="G10" s="2"/>
      <c r="H10" s="10">
        <f>H9+H9*$H$6+C10*$H$4</f>
        <v>1252.9896899999999</v>
      </c>
      <c r="I10" s="10">
        <f>I9+I9*$I$6+C10*$I$4</f>
        <v>1285.1889999999999</v>
      </c>
      <c r="J10" s="45"/>
      <c r="K10" s="10">
        <f aca="true" t="shared" si="0" ref="K10:K18">K9+K9*$K$6</f>
        <v>1630.827</v>
      </c>
    </row>
    <row r="11" spans="2:11" ht="15">
      <c r="B11">
        <v>2022</v>
      </c>
      <c r="C11" s="3">
        <v>20</v>
      </c>
      <c r="D11" s="22">
        <f aca="true" t="shared" si="1" ref="D11:D18">D10+D10*$D$6+C11*$D$4</f>
        <v>1918.0242309375</v>
      </c>
      <c r="E11" s="22">
        <f>E10+E10*$E$6+C11*$E$4</f>
        <v>2131.8489584375</v>
      </c>
      <c r="F11" s="36"/>
      <c r="G11" s="2"/>
      <c r="H11" s="10">
        <f aca="true" t="shared" si="2" ref="H11:H17">H10+H10*$H$6+C11*$H$4</f>
        <v>1277.2905147299998</v>
      </c>
      <c r="I11" s="10">
        <f aca="true" t="shared" si="3" ref="I11:I18">I10+I10*$I$6+C11*$I$4</f>
        <v>1326.7446699999998</v>
      </c>
      <c r="J11" s="45"/>
      <c r="K11" s="10">
        <f t="shared" si="0"/>
        <v>1663.44354</v>
      </c>
    </row>
    <row r="12" spans="2:11" ht="15">
      <c r="B12">
        <v>2023</v>
      </c>
      <c r="C12" s="3">
        <v>25</v>
      </c>
      <c r="D12" s="22">
        <f t="shared" si="1"/>
        <v>2113.044594401563</v>
      </c>
      <c r="E12" s="22">
        <f>E11+E11*$E$6+C12*$E$4</f>
        <v>2415.3506511515625</v>
      </c>
      <c r="F12" s="36"/>
      <c r="G12" s="2"/>
      <c r="H12" s="10">
        <f t="shared" si="2"/>
        <v>1302.75445348041</v>
      </c>
      <c r="I12" s="10">
        <f t="shared" si="3"/>
        <v>1370.2970100999999</v>
      </c>
      <c r="J12" s="45"/>
      <c r="K12" s="10">
        <f t="shared" si="0"/>
        <v>1696.7124108</v>
      </c>
    </row>
    <row r="13" spans="2:11" ht="15">
      <c r="B13">
        <v>2024</v>
      </c>
      <c r="C13" s="3">
        <v>30</v>
      </c>
      <c r="D13" s="22">
        <f t="shared" si="1"/>
        <v>2344.240263317586</v>
      </c>
      <c r="E13" s="22">
        <f>E12+E12*$E$6+C13*$E$4</f>
        <v>2747.6949369648983</v>
      </c>
      <c r="F13" s="36"/>
      <c r="G13" s="2"/>
      <c r="H13" s="10">
        <f t="shared" si="2"/>
        <v>1329.4012791895768</v>
      </c>
      <c r="I13" s="10">
        <f t="shared" si="3"/>
        <v>1415.9059204029998</v>
      </c>
      <c r="J13" s="45"/>
      <c r="K13" s="10">
        <f t="shared" si="0"/>
        <v>1730.646659016</v>
      </c>
    </row>
    <row r="14" spans="2:11" ht="15">
      <c r="B14">
        <v>2025</v>
      </c>
      <c r="C14" s="3">
        <v>35</v>
      </c>
      <c r="D14" s="22">
        <f t="shared" si="1"/>
        <v>2612.15386726735</v>
      </c>
      <c r="E14" s="22">
        <f aca="true" t="shared" si="4" ref="E14:E18">E13+E13*$E$6+C14*$E$4</f>
        <v>3131.5681584979675</v>
      </c>
      <c r="F14" s="36"/>
      <c r="G14" s="2"/>
      <c r="H14" s="10">
        <f t="shared" si="2"/>
        <v>1357.2511009357997</v>
      </c>
      <c r="I14" s="10">
        <f t="shared" si="3"/>
        <v>1463.6330980150897</v>
      </c>
      <c r="J14" s="45"/>
      <c r="K14" s="10">
        <f t="shared" si="0"/>
        <v>1765.25959219632</v>
      </c>
    </row>
    <row r="15" spans="2:11" ht="15">
      <c r="B15">
        <v>2026</v>
      </c>
      <c r="C15" s="4">
        <v>35</v>
      </c>
      <c r="D15" s="22">
        <f t="shared" si="1"/>
        <v>2884.0861752763603</v>
      </c>
      <c r="E15" s="22">
        <f t="shared" si="4"/>
        <v>3536.5544072153557</v>
      </c>
      <c r="F15" s="36"/>
      <c r="G15" s="2"/>
      <c r="H15" s="10">
        <f t="shared" si="2"/>
        <v>1385.5743696517084</v>
      </c>
      <c r="I15" s="10">
        <f t="shared" si="3"/>
        <v>1512.7920909555423</v>
      </c>
      <c r="J15" s="45"/>
      <c r="K15" s="10">
        <f t="shared" si="0"/>
        <v>1800.5647840402464</v>
      </c>
    </row>
    <row r="16" spans="2:17" ht="15">
      <c r="B16">
        <v>2027</v>
      </c>
      <c r="C16" s="4">
        <v>35</v>
      </c>
      <c r="D16" s="22">
        <f t="shared" si="1"/>
        <v>3160.0974679055057</v>
      </c>
      <c r="E16" s="22">
        <f t="shared" si="4"/>
        <v>3963.8148996122004</v>
      </c>
      <c r="F16" s="36"/>
      <c r="G16" s="2"/>
      <c r="H16" s="10">
        <f t="shared" si="2"/>
        <v>1414.3791339357874</v>
      </c>
      <c r="I16" s="10">
        <f t="shared" si="3"/>
        <v>1563.4258536842085</v>
      </c>
      <c r="J16" s="45"/>
      <c r="K16" s="10">
        <f t="shared" si="0"/>
        <v>1836.5760797210514</v>
      </c>
      <c r="Q16">
        <v>242</v>
      </c>
    </row>
    <row r="17" spans="2:11" ht="15">
      <c r="B17">
        <v>2028</v>
      </c>
      <c r="C17" s="4">
        <v>35</v>
      </c>
      <c r="D17" s="22">
        <f t="shared" si="1"/>
        <v>3440.2489299240883</v>
      </c>
      <c r="E17" s="22">
        <f t="shared" si="4"/>
        <v>4414.574719090871</v>
      </c>
      <c r="F17" s="36"/>
      <c r="G17" s="2"/>
      <c r="H17" s="10">
        <f t="shared" si="2"/>
        <v>1443.6735792126958</v>
      </c>
      <c r="I17" s="10">
        <f t="shared" si="3"/>
        <v>1615.5786292947348</v>
      </c>
      <c r="J17" s="45"/>
      <c r="K17" s="10">
        <f t="shared" si="0"/>
        <v>1873.3076013154725</v>
      </c>
    </row>
    <row r="18" spans="2:11" ht="15">
      <c r="B18">
        <v>2029</v>
      </c>
      <c r="C18" s="4">
        <v>35</v>
      </c>
      <c r="D18" s="22">
        <f t="shared" si="1"/>
        <v>3724.6026638729495</v>
      </c>
      <c r="E18" s="22">
        <f t="shared" si="4"/>
        <v>4890.126328640869</v>
      </c>
      <c r="F18" s="36"/>
      <c r="G18" s="2"/>
      <c r="H18" s="10">
        <f>H17+H17*$H$6+C18*$H$4</f>
        <v>1473.4660300593116</v>
      </c>
      <c r="I18" s="10">
        <f t="shared" si="3"/>
        <v>1669.295988173577</v>
      </c>
      <c r="J18" s="45"/>
      <c r="K18" s="10">
        <f t="shared" si="0"/>
        <v>1910.773753341782</v>
      </c>
    </row>
    <row r="19" spans="3:11" ht="15">
      <c r="C19" s="2"/>
      <c r="D19" s="23"/>
      <c r="E19" s="23"/>
      <c r="F19" s="37"/>
      <c r="G19" s="2"/>
      <c r="H19" s="11"/>
      <c r="I19" s="11"/>
      <c r="J19" s="2"/>
      <c r="K19" s="11"/>
    </row>
    <row r="20" spans="1:11" ht="15" thickBot="1">
      <c r="A20" s="1"/>
      <c r="B20" s="1" t="s">
        <v>6</v>
      </c>
      <c r="C20" s="5"/>
      <c r="D20" s="24">
        <f>SUM(D8:D18)</f>
        <v>27264.780255402904</v>
      </c>
      <c r="E20" s="24">
        <f>SUM(E8:E18)</f>
        <v>32501.514122111224</v>
      </c>
      <c r="F20" s="38"/>
      <c r="G20" s="5"/>
      <c r="H20" s="12">
        <f>SUM(H8:H18)</f>
        <v>14677.350151195289</v>
      </c>
      <c r="I20" s="12">
        <f>SUM(I8:I18)</f>
        <v>15679.16226062615</v>
      </c>
      <c r="J20" s="46"/>
      <c r="K20" s="12">
        <f>SUM(K8:K18)</f>
        <v>19074.461420430875</v>
      </c>
    </row>
    <row r="25" ht="15">
      <c r="L25" s="2"/>
    </row>
  </sheetData>
  <sheetProtection password="91BD" sheet="1" objects="1" scenarios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</dc:creator>
  <cp:keywords/>
  <dc:description/>
  <cp:lastModifiedBy>Doris</cp:lastModifiedBy>
  <dcterms:created xsi:type="dcterms:W3CDTF">2019-10-11T15:03:03Z</dcterms:created>
  <dcterms:modified xsi:type="dcterms:W3CDTF">2019-10-12T12:49:17Z</dcterms:modified>
  <cp:category/>
  <cp:version/>
  <cp:contentType/>
  <cp:contentStatus/>
</cp:coreProperties>
</file>